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tabRatio="848" activeTab="0"/>
  </bookViews>
  <sheets>
    <sheet name="Domande alloggi" sheetId="1" r:id="rId1"/>
    <sheet name="Assegnazioni alloggi" sheetId="2" r:id="rId2"/>
    <sheet name="Domande soddisfatte italiani" sheetId="3" r:id="rId3"/>
    <sheet name="Domande soddisfatte immigrati" sheetId="4" r:id="rId4"/>
    <sheet name="Assegnazioni e domande non sodd" sheetId="5" r:id="rId5"/>
    <sheet name="Assegnazioni e domande non  (2)" sheetId="6" r:id="rId6"/>
    <sheet name="Richiesti e assegnati x 10.000" sheetId="7" r:id="rId7"/>
    <sheet name="tabelle" sheetId="8" r:id="rId8"/>
  </sheets>
  <definedNames/>
  <calcPr fullCalcOnLoad="1"/>
</workbook>
</file>

<file path=xl/sharedStrings.xml><?xml version="1.0" encoding="utf-8"?>
<sst xmlns="http://schemas.openxmlformats.org/spreadsheetml/2006/main" count="25" uniqueCount="24">
  <si>
    <t>ITALIANI</t>
  </si>
  <si>
    <t>IMMIGRATI</t>
  </si>
  <si>
    <t>Domande alloggi erp 2000</t>
  </si>
  <si>
    <t>TOTALE</t>
  </si>
  <si>
    <t>RESIDENTI</t>
  </si>
  <si>
    <t>Alloggi erp 2000 richiesti x 10.000 residenti italiani e immigrati</t>
  </si>
  <si>
    <t>% ITALIANI</t>
  </si>
  <si>
    <t>% IMMIGRATI</t>
  </si>
  <si>
    <t>Alloggi erp 2000 assegnati x 10.000 residenti italiani e immigrati</t>
  </si>
  <si>
    <t>Alloggi erp 2000 richiesti da immigrati x 10.000 residenti immigrati</t>
  </si>
  <si>
    <t>Alloggi erp 2000 richiesti da italiani x 10.000 residenti italiani</t>
  </si>
  <si>
    <t>RICHIESTI</t>
  </si>
  <si>
    <t>ASSEGNATI</t>
  </si>
  <si>
    <t>Assegnazioni alloggi erp 2000</t>
  </si>
  <si>
    <t>Domande non soddisfatte</t>
  </si>
  <si>
    <t>Alloggi erp 2000 assegnati ad italiani x 10.000 residenti italiani</t>
  </si>
  <si>
    <t>Alloggi erp 2000 assegnati ad immigrati x 10.000 residenti immigrati</t>
  </si>
  <si>
    <t>RICHIESTI x 10.000</t>
  </si>
  <si>
    <t>ASSEGNATI x 10.000</t>
  </si>
  <si>
    <t>RESIDENTI ITALIANI E IMMIGRATI (820.000)</t>
  </si>
  <si>
    <t>RESIDENTI ITALIANI (790.000)</t>
  </si>
  <si>
    <t>RESIDENTI IMMIGRATI (30.000)</t>
  </si>
  <si>
    <t>% Domande soddisfatte</t>
  </si>
  <si>
    <t>ALLOGGI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</si>
</sst>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17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17" applyNumberForma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17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DOMANDE ALLOGGI ERP 2000 DA PARTE DI RESIDENTI ITALIANI E IMMIGRATI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tabelle!$A$3</c:f>
              <c:strCache>
                <c:ptCount val="1"/>
                <c:pt idx="0">
                  <c:v>Domande alloggi erp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tabelle!$B$2:$C$2</c:f>
              <c:strCache>
                <c:ptCount val="2"/>
                <c:pt idx="0">
                  <c:v>ITALIANI</c:v>
                </c:pt>
                <c:pt idx="1">
                  <c:v>IMMIGRATI</c:v>
                </c:pt>
              </c:strCache>
            </c:strRef>
          </c:cat>
          <c:val>
            <c:numRef>
              <c:f>tabelle!$B$3:$C$3</c:f>
              <c:numCache>
                <c:ptCount val="2"/>
                <c:pt idx="0">
                  <c:v>1055</c:v>
                </c:pt>
                <c:pt idx="1">
                  <c:v>644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ASSEGNAZIONI ALLOGGI ERP 2000 A RESIDENTI ITALIANI E IMMIGRATI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tabelle!$A$4</c:f>
              <c:strCache>
                <c:ptCount val="1"/>
                <c:pt idx="0">
                  <c:v>Assegnazioni alloggi erp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tabelle!$B$2:$C$2</c:f>
              <c:strCache>
                <c:ptCount val="2"/>
                <c:pt idx="0">
                  <c:v>ITALIANI</c:v>
                </c:pt>
                <c:pt idx="1">
                  <c:v>IMMIGRATI</c:v>
                </c:pt>
              </c:strCache>
            </c:strRef>
          </c:cat>
          <c:val>
            <c:numRef>
              <c:f>tabelle!$B$4:$C$4</c:f>
              <c:numCache>
                <c:ptCount val="2"/>
                <c:pt idx="0">
                  <c:v>229</c:v>
                </c:pt>
                <c:pt idx="1">
                  <c:v>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DOMANDE SODDISFATTE O NON SODDISFATTE PER RESIDENTI ITALIANI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tabelle!$B$2</c:f>
              <c:strCache>
                <c:ptCount val="1"/>
                <c:pt idx="0">
                  <c:v>ITALIANI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tabelle!$A$4:$A$5</c:f>
              <c:strCache>
                <c:ptCount val="2"/>
                <c:pt idx="0">
                  <c:v>Assegnazioni alloggi erp 2000</c:v>
                </c:pt>
                <c:pt idx="1">
                  <c:v>Domande non soddisfatte</c:v>
                </c:pt>
              </c:strCache>
            </c:strRef>
          </c:cat>
          <c:val>
            <c:numRef>
              <c:f>tabelle!$B$4:$B$5</c:f>
              <c:numCache>
                <c:ptCount val="2"/>
                <c:pt idx="0">
                  <c:v>229</c:v>
                </c:pt>
                <c:pt idx="1">
                  <c:v>826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DOMANDE SODDISFATTE O NON SODDISFATTE PER RESIDENTI IMMIGRATI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tabelle!$C$2</c:f>
              <c:strCache>
                <c:ptCount val="1"/>
                <c:pt idx="0">
                  <c:v>IMMIGRATI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tabelle!$A$4:$A$5</c:f>
              <c:strCache>
                <c:ptCount val="2"/>
                <c:pt idx="0">
                  <c:v>Assegnazioni alloggi erp 2000</c:v>
                </c:pt>
                <c:pt idx="1">
                  <c:v>Domande non soddisfatte</c:v>
                </c:pt>
              </c:strCache>
            </c:strRef>
          </c:cat>
          <c:val>
            <c:numRef>
              <c:f>tabelle!$C$4:$C$5</c:f>
              <c:numCache>
                <c:ptCount val="2"/>
                <c:pt idx="0">
                  <c:v>42</c:v>
                </c:pt>
                <c:pt idx="1">
                  <c:v>602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ALLOGGI ERP 2000 - ASSEGNAZIONI E DOMANDE NON SODDISFATTE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tabelle!$A$4</c:f>
              <c:strCache>
                <c:ptCount val="1"/>
                <c:pt idx="0">
                  <c:v>Assegnazioni alloggi erp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tabelle!$B$2:$D$2</c:f>
              <c:strCache>
                <c:ptCount val="3"/>
                <c:pt idx="0">
                  <c:v>ITALIANI</c:v>
                </c:pt>
                <c:pt idx="1">
                  <c:v>IMMIGRATI</c:v>
                </c:pt>
                <c:pt idx="2">
                  <c:v>TOTALE</c:v>
                </c:pt>
              </c:strCache>
            </c:strRef>
          </c:cat>
          <c:val>
            <c:numRef>
              <c:f>tabelle!$B$4:$D$4</c:f>
              <c:numCache>
                <c:ptCount val="3"/>
                <c:pt idx="0">
                  <c:v>229</c:v>
                </c:pt>
                <c:pt idx="1">
                  <c:v>42</c:v>
                </c:pt>
                <c:pt idx="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tabelle!$A$5</c:f>
              <c:strCache>
                <c:ptCount val="1"/>
                <c:pt idx="0">
                  <c:v>Domande non soddisfatte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tabelle!$B$2:$D$2</c:f>
              <c:strCache>
                <c:ptCount val="3"/>
                <c:pt idx="0">
                  <c:v>ITALIANI</c:v>
                </c:pt>
                <c:pt idx="1">
                  <c:v>IMMIGRATI</c:v>
                </c:pt>
                <c:pt idx="2">
                  <c:v>TOTALE</c:v>
                </c:pt>
              </c:strCache>
            </c:strRef>
          </c:cat>
          <c:val>
            <c:numRef>
              <c:f>tabelle!$B$5:$D$5</c:f>
              <c:numCache>
                <c:ptCount val="3"/>
                <c:pt idx="0">
                  <c:v>826</c:v>
                </c:pt>
                <c:pt idx="1">
                  <c:v>602</c:v>
                </c:pt>
                <c:pt idx="2">
                  <c:v>1428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ALLOGGI ERP 2000 - ASSEGNAZIONI E DOMANDE NON SODDISFATTE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tabelle!$A$4</c:f>
              <c:strCache>
                <c:ptCount val="1"/>
                <c:pt idx="0">
                  <c:v>Assegnazioni alloggi erp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tabelle!$B$2:$D$2</c:f>
              <c:strCache>
                <c:ptCount val="3"/>
                <c:pt idx="0">
                  <c:v>ITALIANI</c:v>
                </c:pt>
                <c:pt idx="1">
                  <c:v>IMMIGRATI</c:v>
                </c:pt>
                <c:pt idx="2">
                  <c:v>TOTALE</c:v>
                </c:pt>
              </c:strCache>
            </c:strRef>
          </c:cat>
          <c:val>
            <c:numRef>
              <c:f>tabelle!$B$4:$D$4</c:f>
              <c:numCache>
                <c:ptCount val="3"/>
                <c:pt idx="0">
                  <c:v>229</c:v>
                </c:pt>
                <c:pt idx="1">
                  <c:v>42</c:v>
                </c:pt>
                <c:pt idx="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tabelle!$A$5</c:f>
              <c:strCache>
                <c:ptCount val="1"/>
                <c:pt idx="0">
                  <c:v>Domande non soddisfatte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tabelle!$B$2:$D$2</c:f>
              <c:strCache>
                <c:ptCount val="3"/>
                <c:pt idx="0">
                  <c:v>ITALIANI</c:v>
                </c:pt>
                <c:pt idx="1">
                  <c:v>IMMIGRATI</c:v>
                </c:pt>
                <c:pt idx="2">
                  <c:v>TOTALE</c:v>
                </c:pt>
              </c:strCache>
            </c:strRef>
          </c:cat>
          <c:val>
            <c:numRef>
              <c:f>tabelle!$B$5:$D$5</c:f>
              <c:numCache>
                <c:ptCount val="3"/>
                <c:pt idx="0">
                  <c:v>826</c:v>
                </c:pt>
                <c:pt idx="1">
                  <c:v>602</c:v>
                </c:pt>
                <c:pt idx="2">
                  <c:v>1428</c:v>
                </c:pt>
              </c:numCache>
            </c:numRef>
          </c:val>
        </c:ser>
        <c:overlap val="100"/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ALLOGGI ERP 2000 RICHIESTI E ASSEGNATI X 10.000 RESIDENTI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tabelle!$E$22</c:f>
              <c:strCache>
                <c:ptCount val="1"/>
                <c:pt idx="0">
                  <c:v>RICHIESTI x 10.000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tabelle!$A$23:$A$25</c:f>
              <c:strCache>
                <c:ptCount val="3"/>
                <c:pt idx="0">
                  <c:v>RESIDENTI ITALIANI E IMMIGRATI (820.000)</c:v>
                </c:pt>
                <c:pt idx="1">
                  <c:v>RESIDENTI ITALIANI (790.000)</c:v>
                </c:pt>
                <c:pt idx="2">
                  <c:v>RESIDENTI IMMIGRATI (30.000)</c:v>
                </c:pt>
              </c:strCache>
            </c:strRef>
          </c:cat>
          <c:val>
            <c:numRef>
              <c:f>tabelle!$E$23:$E$25</c:f>
              <c:numCache>
                <c:ptCount val="3"/>
                <c:pt idx="0">
                  <c:v>20.71951219512195</c:v>
                </c:pt>
                <c:pt idx="1">
                  <c:v>13.354430379746836</c:v>
                </c:pt>
                <c:pt idx="2">
                  <c:v>214.66666666666666</c:v>
                </c:pt>
              </c:numCache>
            </c:numRef>
          </c:val>
        </c:ser>
        <c:ser>
          <c:idx val="1"/>
          <c:order val="1"/>
          <c:tx>
            <c:strRef>
              <c:f>tabelle!$F$22</c:f>
              <c:strCache>
                <c:ptCount val="1"/>
                <c:pt idx="0">
                  <c:v>ASSEGNATI x 10.000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tabelle!$A$23:$A$25</c:f>
              <c:strCache>
                <c:ptCount val="3"/>
                <c:pt idx="0">
                  <c:v>RESIDENTI ITALIANI E IMMIGRATI (820.000)</c:v>
                </c:pt>
                <c:pt idx="1">
                  <c:v>RESIDENTI ITALIANI (790.000)</c:v>
                </c:pt>
                <c:pt idx="2">
                  <c:v>RESIDENTI IMMIGRATI (30.000)</c:v>
                </c:pt>
              </c:strCache>
            </c:strRef>
          </c:cat>
          <c:val>
            <c:numRef>
              <c:f>tabelle!$F$23:$F$25</c:f>
              <c:numCache>
                <c:ptCount val="3"/>
                <c:pt idx="0">
                  <c:v>3.3048780487804876</c:v>
                </c:pt>
                <c:pt idx="1">
                  <c:v>2.89873417721519</c:v>
                </c:pt>
                <c:pt idx="2">
                  <c:v>14</c:v>
                </c:pt>
              </c:numCache>
            </c:numRef>
          </c:val>
        </c:ser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12" sqref="D12"/>
    </sheetView>
  </sheetViews>
  <sheetFormatPr defaultColWidth="9.140625" defaultRowHeight="12.75"/>
  <cols>
    <col min="1" max="1" width="57.00390625" style="0" bestFit="1" customWidth="1"/>
    <col min="2" max="6" width="12.7109375" style="0" customWidth="1"/>
  </cols>
  <sheetData>
    <row r="1" spans="2:6" ht="18">
      <c r="B1" s="2"/>
      <c r="C1" s="3"/>
      <c r="D1" s="8" t="s">
        <v>4</v>
      </c>
      <c r="E1" s="7"/>
      <c r="F1" s="4"/>
    </row>
    <row r="2" spans="2:6" ht="12.75">
      <c r="B2" s="16" t="s">
        <v>0</v>
      </c>
      <c r="C2" s="16" t="s">
        <v>1</v>
      </c>
      <c r="D2" s="16" t="s">
        <v>3</v>
      </c>
      <c r="E2" s="16" t="s">
        <v>6</v>
      </c>
      <c r="F2" s="16" t="s">
        <v>7</v>
      </c>
    </row>
    <row r="3" spans="1:6" ht="12.75">
      <c r="A3" s="5" t="s">
        <v>2</v>
      </c>
      <c r="B3" s="5">
        <v>1055</v>
      </c>
      <c r="C3" s="5">
        <v>644</v>
      </c>
      <c r="D3" s="5">
        <f>+B3+C3</f>
        <v>1699</v>
      </c>
      <c r="E3" s="6">
        <f>B3/D3</f>
        <v>0.6209535020600353</v>
      </c>
      <c r="F3" s="6">
        <f>C3/D3</f>
        <v>0.3790464979399647</v>
      </c>
    </row>
    <row r="4" spans="1:6" ht="12.75">
      <c r="A4" s="5" t="s">
        <v>13</v>
      </c>
      <c r="B4" s="5">
        <v>229</v>
      </c>
      <c r="C4" s="5">
        <v>42</v>
      </c>
      <c r="D4" s="5">
        <f>+B4+C4</f>
        <v>271</v>
      </c>
      <c r="E4" s="6">
        <f>B4/D4</f>
        <v>0.8450184501845018</v>
      </c>
      <c r="F4" s="6">
        <f>C4/D4</f>
        <v>0.15498154981549817</v>
      </c>
    </row>
    <row r="5" spans="1:6" ht="12.75">
      <c r="A5" s="5" t="s">
        <v>14</v>
      </c>
      <c r="B5" s="5">
        <f>+B3-B4</f>
        <v>826</v>
      </c>
      <c r="C5" s="5">
        <f>+C3-C4</f>
        <v>602</v>
      </c>
      <c r="D5" s="5">
        <f>+D3-D4</f>
        <v>1428</v>
      </c>
      <c r="E5" s="1"/>
      <c r="F5" s="1"/>
    </row>
    <row r="6" spans="1:4" ht="12.75">
      <c r="A6" s="5" t="s">
        <v>22</v>
      </c>
      <c r="B6" s="6">
        <f>B4/B3</f>
        <v>0.21706161137440758</v>
      </c>
      <c r="C6" s="6">
        <f>C4/C3</f>
        <v>0.06521739130434782</v>
      </c>
      <c r="D6" s="6">
        <f>D4/D3</f>
        <v>0.15950559152442614</v>
      </c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1:2" ht="19.5" customHeight="1">
      <c r="A11" s="5" t="s">
        <v>5</v>
      </c>
      <c r="B11" s="9">
        <f>1699/820000*10000</f>
        <v>20.71951219512195</v>
      </c>
    </row>
    <row r="12" spans="1:2" ht="19.5" customHeight="1" thickBot="1">
      <c r="A12" s="12" t="s">
        <v>8</v>
      </c>
      <c r="B12" s="13">
        <f>271/820000*10000</f>
        <v>3.3048780487804876</v>
      </c>
    </row>
    <row r="13" spans="1:2" ht="19.5" customHeight="1" thickTop="1">
      <c r="A13" s="10" t="s">
        <v>10</v>
      </c>
      <c r="B13" s="11">
        <f>1055/790000*10000</f>
        <v>13.354430379746836</v>
      </c>
    </row>
    <row r="14" spans="1:2" ht="19.5" customHeight="1" thickBot="1">
      <c r="A14" s="12" t="s">
        <v>15</v>
      </c>
      <c r="B14" s="13">
        <f>229/790000*10000</f>
        <v>2.89873417721519</v>
      </c>
    </row>
    <row r="15" spans="1:2" ht="19.5" customHeight="1" thickTop="1">
      <c r="A15" s="10" t="s">
        <v>9</v>
      </c>
      <c r="B15" s="11">
        <f>644/30000*10000</f>
        <v>214.66666666666666</v>
      </c>
    </row>
    <row r="16" spans="1:2" ht="19.5" customHeight="1">
      <c r="A16" s="5" t="s">
        <v>16</v>
      </c>
      <c r="B16" s="9">
        <f>42/30000*10000</f>
        <v>14</v>
      </c>
    </row>
    <row r="21" spans="2:6" ht="18">
      <c r="B21" s="17"/>
      <c r="C21" s="7"/>
      <c r="D21" s="8" t="s">
        <v>23</v>
      </c>
      <c r="E21" s="7"/>
      <c r="F21" s="4"/>
    </row>
    <row r="22" spans="2:6" ht="25.5">
      <c r="B22" s="14" t="s">
        <v>11</v>
      </c>
      <c r="C22" s="14" t="s">
        <v>12</v>
      </c>
      <c r="D22" s="14" t="s">
        <v>4</v>
      </c>
      <c r="E22" s="15" t="s">
        <v>17</v>
      </c>
      <c r="F22" s="15" t="s">
        <v>18</v>
      </c>
    </row>
    <row r="23" spans="1:6" ht="12.75">
      <c r="A23" s="5" t="s">
        <v>19</v>
      </c>
      <c r="B23" s="5">
        <f>D3</f>
        <v>1699</v>
      </c>
      <c r="C23" s="5">
        <f>D4</f>
        <v>271</v>
      </c>
      <c r="D23" s="5">
        <f>SUM(D24:D25)</f>
        <v>820000</v>
      </c>
      <c r="E23" s="9">
        <f>B23/D23*10000</f>
        <v>20.71951219512195</v>
      </c>
      <c r="F23" s="9">
        <f>C23/D23*10000</f>
        <v>3.3048780487804876</v>
      </c>
    </row>
    <row r="24" spans="1:6" ht="12.75">
      <c r="A24" s="5" t="s">
        <v>20</v>
      </c>
      <c r="B24" s="5">
        <f>B3</f>
        <v>1055</v>
      </c>
      <c r="C24" s="5">
        <f>B4</f>
        <v>229</v>
      </c>
      <c r="D24" s="5">
        <v>790000</v>
      </c>
      <c r="E24" s="9">
        <f>B24/D24*10000</f>
        <v>13.354430379746836</v>
      </c>
      <c r="F24" s="9">
        <f>C24/D24*10000</f>
        <v>2.89873417721519</v>
      </c>
    </row>
    <row r="25" spans="1:6" ht="12.75">
      <c r="A25" s="5" t="s">
        <v>21</v>
      </c>
      <c r="B25" s="5">
        <f>C3</f>
        <v>644</v>
      </c>
      <c r="C25" s="5">
        <f>C4</f>
        <v>42</v>
      </c>
      <c r="D25" s="5">
        <v>30000</v>
      </c>
      <c r="E25" s="9">
        <f>B25/D25*10000</f>
        <v>214.66666666666666</v>
      </c>
      <c r="F25" s="9">
        <f>C25/D25*10000</f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monica ghidoni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ghidoni</dc:creator>
  <cp:keywords/>
  <dc:description/>
  <cp:lastModifiedBy>monica ghidoni</cp:lastModifiedBy>
  <dcterms:created xsi:type="dcterms:W3CDTF">2003-01-16T20:21:05Z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